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KPI Scorecard" sheetId="1" state="visible" r:id="rId1"/>
    <sheet xmlns:r="http://schemas.openxmlformats.org/officeDocument/2006/relationships" name="Weekly Summary" sheetId="2" state="visible" r:id="rId2"/>
    <sheet xmlns:r="http://schemas.openxmlformats.org/officeDocument/2006/relationships" name="Runway Dashboard" sheetId="3" state="visible" r:id="rId3"/>
    <sheet xmlns:r="http://schemas.openxmlformats.org/officeDocument/2006/relationships" name="Assumptions" sheetId="4" state="visible" r:id="rId4"/>
    <sheet xmlns:r="http://schemas.openxmlformats.org/officeDocument/2006/relationships" name="Instructions" sheetId="5" state="visible" r:id="rId5"/>
  </sheets>
  <definedNames>
    <definedName name="_xlnm._FilterDatabase" localSheetId="0" hidden="1">'Daily KPI Scorecard'!$A$4:$P$30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mmm d, yyyy"/>
    <numFmt numFmtId="166" formatCode="$#,##0"/>
    <numFmt numFmtId="167" formatCode="0.0%"/>
  </numFmts>
  <fonts count="6">
    <font>
      <name val="Calibri"/>
      <family val="2"/>
      <color theme="1"/>
      <sz val="11"/>
      <scheme val="minor"/>
    </font>
    <font>
      <b val="1"/>
      <color rgb="00FFFFFF"/>
      <sz val="20"/>
    </font>
    <font>
      <i val="1"/>
      <color rgb="00667085"/>
    </font>
    <font>
      <b val="1"/>
      <color rgb="00FFFFFF"/>
    </font>
    <font>
      <b val="1"/>
    </font>
    <font>
      <b val="1"/>
      <color rgb="000B1736"/>
    </font>
  </fonts>
  <fills count="5">
    <fill>
      <patternFill/>
    </fill>
    <fill>
      <patternFill patternType="gray125"/>
    </fill>
    <fill>
      <patternFill patternType="solid">
        <fgColor rgb="000B1736"/>
      </patternFill>
    </fill>
    <fill>
      <patternFill patternType="solid">
        <fgColor rgb="001F6FEB"/>
      </patternFill>
    </fill>
    <fill>
      <patternFill patternType="solid">
        <fgColor rgb="00EAF1FB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0" borderId="0" applyAlignment="1" pivotButton="0" quotePrefix="0" xfId="0">
      <alignment wrapText="1"/>
    </xf>
    <xf numFmtId="0" fontId="3" fillId="3" borderId="1" applyAlignment="1" pivotButton="0" quotePrefix="0" xfId="0">
      <alignment vertical="center" wrapText="1"/>
    </xf>
    <xf numFmtId="165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3" fillId="3" borderId="0" applyAlignment="1" pivotButton="0" quotePrefix="0" xfId="0">
      <alignment wrapText="1"/>
    </xf>
    <xf numFmtId="17" fontId="3" fillId="3" borderId="0" applyAlignment="1" pivotButton="0" quotePrefix="0" xfId="0">
      <alignment wrapText="1"/>
    </xf>
    <xf numFmtId="0" fontId="5" fillId="0" borderId="1" pivotButton="0" quotePrefix="0" xfId="0"/>
    <xf numFmtId="166" fontId="0" fillId="0" borderId="1" pivotButton="0" quotePrefix="0" xfId="0"/>
    <xf numFmtId="49" fontId="0" fillId="0" borderId="1" pivotButton="0" quotePrefix="0" xfId="0"/>
    <xf numFmtId="166" fontId="5" fillId="4" borderId="1" pivotButton="0" quotePrefix="0" xfId="0"/>
    <xf numFmtId="167" fontId="5" fillId="4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D9EAD3"/>
        </patternFill>
      </fill>
    </dxf>
    <dxf>
      <fill>
        <patternFill patternType="solid">
          <f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Ending Cash</a:t>
            </a:r>
          </a:p>
        </rich>
      </tx>
    </title>
    <plotArea>
      <line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Dashboard'!$C$14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Dashboard'!$D$14</f>
            </numRef>
          </val>
        </ser>
        <ser>
          <idx val="2"/>
          <order val="2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Dashboard'!$E$14</f>
            </numRef>
          </val>
        </ser>
        <ser>
          <idx val="3"/>
          <order val="3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Dashboard'!$F$14</f>
            </numRef>
          </val>
        </ser>
        <ser>
          <idx val="4"/>
          <order val="4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Dashboard'!$G$14</f>
            </numRef>
          </val>
        </ser>
        <ser>
          <idx val="5"/>
          <order val="5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Dashboard'!$H$14</f>
            </numRef>
          </val>
        </ser>
        <ser>
          <idx val="6"/>
          <order val="6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Dashboard'!$I$14</f>
            </numRef>
          </val>
        </ser>
        <ser>
          <idx val="7"/>
          <order val="7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Dashboard'!$J$14</f>
            </numRef>
          </val>
        </ser>
        <ser>
          <idx val="8"/>
          <order val="8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Dashboard'!$K$14</f>
            </numRef>
          </val>
        </ser>
        <ser>
          <idx val="9"/>
          <order val="9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Dashboard'!$L$14</f>
            </numRef>
          </val>
        </ser>
        <ser>
          <idx val="10"/>
          <order val="1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Dashboard'!$M$14</f>
            </numRef>
          </val>
        </ser>
        <ser>
          <idx val="11"/>
          <order val="11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'Runway Dashboard'!$C$4:$N$4</f>
            </numRef>
          </cat>
          <val>
            <numRef>
              <f>'Runway Dashboard'!$N$14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Cash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540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5" customWidth="1" min="3" max="3"/>
    <col width="20" customWidth="1" min="4" max="4"/>
    <col width="16" customWidth="1" min="5" max="5"/>
    <col width="16" customWidth="1" min="6" max="6"/>
    <col width="18" customWidth="1" min="7" max="7"/>
    <col width="16" customWidth="1" min="8" max="8"/>
    <col width="14" customWidth="1" min="9" max="9"/>
    <col width="12" customWidth="1" min="10" max="10"/>
    <col width="17" customWidth="1" min="11" max="11"/>
    <col width="20" customWidth="1" min="12" max="12"/>
    <col width="20" customWidth="1" min="13" max="13"/>
    <col width="18" customWidth="1" min="14" max="14"/>
    <col width="15" customWidth="1" min="15" max="15"/>
    <col width="38" customWidth="1" min="16" max="16"/>
  </cols>
  <sheetData>
    <row r="1" ht="34" customHeight="1">
      <c r="A1" s="1" t="inlineStr">
        <is>
          <t>WGF Daily KPI Scorecard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August 2026 execution tracker. Enter actual results only; formulas calculate attainment and shortfall.</t>
        </is>
      </c>
    </row>
    <row r="4" ht="30" customHeight="1">
      <c r="A4" s="4" t="inlineStr">
        <is>
          <t>Date</t>
        </is>
      </c>
      <c r="B4" s="4" t="inlineStr">
        <is>
          <t>Packages/prices finalized</t>
        </is>
      </c>
      <c r="C4" s="4" t="inlineStr">
        <is>
          <t>Prospects added</t>
        </is>
      </c>
      <c r="D4" s="4" t="inlineStr">
        <is>
          <t>Referral partners added</t>
        </is>
      </c>
      <c r="E4" s="4" t="inlineStr">
        <is>
          <t>Founder outreaches</t>
        </is>
      </c>
      <c r="F4" s="4" t="inlineStr">
        <is>
          <t>Partner outreaches</t>
        </is>
      </c>
      <c r="G4" s="4" t="inlineStr">
        <is>
          <t>Discovery calls booked</t>
        </is>
      </c>
      <c r="H4" s="4" t="inlineStr">
        <is>
          <t>One-page overview</t>
        </is>
      </c>
      <c r="I4" s="4" t="inlineStr">
        <is>
          <t>Calendar active</t>
        </is>
      </c>
      <c r="J4" s="4" t="inlineStr">
        <is>
          <t>CRM ready</t>
        </is>
      </c>
      <c r="K4" s="4" t="inlineStr">
        <is>
          <t>Scorecard complete</t>
        </is>
      </c>
      <c r="L4" s="4" t="inlineStr">
        <is>
          <t>Runway dashboard complete</t>
        </is>
      </c>
      <c r="M4" s="4" t="inlineStr">
        <is>
          <t>Engagement letter complete</t>
        </is>
      </c>
      <c r="N4" s="4" t="inlineStr">
        <is>
          <t>Invoice process complete</t>
        </is>
      </c>
      <c r="O4" s="4" t="inlineStr">
        <is>
          <t>Daily target status</t>
        </is>
      </c>
      <c r="P4" s="4" t="inlineStr">
        <is>
          <t>Notes</t>
        </is>
      </c>
    </row>
    <row r="5">
      <c r="A5" s="5" t="n">
        <v>46240</v>
      </c>
      <c r="B5" s="6" t="inlineStr"/>
      <c r="C5" s="6" t="n">
        <v>0</v>
      </c>
      <c r="D5" s="6" t="n">
        <v>0</v>
      </c>
      <c r="E5" s="6" t="n">
        <v>0</v>
      </c>
      <c r="F5" s="6" t="n">
        <v>0</v>
      </c>
      <c r="G5" s="6" t="n">
        <v>0</v>
      </c>
      <c r="H5" s="6" t="inlineStr"/>
      <c r="I5" s="6" t="inlineStr"/>
      <c r="J5" s="6" t="inlineStr"/>
      <c r="K5" s="6" t="inlineStr"/>
      <c r="L5" s="6" t="inlineStr"/>
      <c r="M5" s="6" t="inlineStr"/>
      <c r="N5" s="6" t="inlineStr"/>
      <c r="O5" s="7">
        <f>IF(AND(B5="Yes",C5&gt;=100,D5&gt;=25,E5&gt;=20,F5&gt;=10,G5&gt;=5,H5="Yes",I5="Yes",J5="Yes",K5="Yes",L5="Yes",M5="Yes",N5="Yes"),"Complete",IF(A5&gt;TODAY(),"Not due","Shortfall"))</f>
        <v/>
      </c>
      <c r="P5" s="6" t="n"/>
    </row>
    <row r="6">
      <c r="A6" s="5" t="n">
        <v>46241</v>
      </c>
      <c r="B6" s="6" t="inlineStr"/>
      <c r="C6" s="6" t="n">
        <v>0</v>
      </c>
      <c r="D6" s="6" t="n">
        <v>0</v>
      </c>
      <c r="E6" s="6" t="n">
        <v>0</v>
      </c>
      <c r="F6" s="6" t="n">
        <v>0</v>
      </c>
      <c r="G6" s="6" t="n">
        <v>0</v>
      </c>
      <c r="H6" s="6" t="inlineStr"/>
      <c r="I6" s="6" t="inlineStr"/>
      <c r="J6" s="6" t="inlineStr"/>
      <c r="K6" s="6" t="inlineStr"/>
      <c r="L6" s="6" t="inlineStr"/>
      <c r="M6" s="6" t="inlineStr"/>
      <c r="N6" s="6" t="inlineStr"/>
      <c r="O6" s="7">
        <f>IF(AND(B6="Yes",C6&gt;=100,D6&gt;=25,E6&gt;=20,F6&gt;=10,G6&gt;=5,H6="Yes",I6="Yes",J6="Yes",K6="Yes",L6="Yes",M6="Yes",N6="Yes"),"Complete",IF(A6&gt;TODAY(),"Not due","Shortfall"))</f>
        <v/>
      </c>
      <c r="P6" s="6" t="n"/>
    </row>
    <row r="7">
      <c r="A7" s="5" t="n">
        <v>46242</v>
      </c>
      <c r="B7" s="6" t="inlineStr"/>
      <c r="C7" s="6" t="n">
        <v>0</v>
      </c>
      <c r="D7" s="6" t="n">
        <v>0</v>
      </c>
      <c r="E7" s="6" t="n">
        <v>0</v>
      </c>
      <c r="F7" s="6" t="n">
        <v>0</v>
      </c>
      <c r="G7" s="6" t="n">
        <v>0</v>
      </c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7">
        <f>IF(AND(B7="Yes",C7&gt;=100,D7&gt;=25,E7&gt;=20,F7&gt;=10,G7&gt;=5,H7="Yes",I7="Yes",J7="Yes",K7="Yes",L7="Yes",M7="Yes",N7="Yes"),"Complete",IF(A7&gt;TODAY(),"Not due","Shortfall"))</f>
        <v/>
      </c>
      <c r="P7" s="6" t="n"/>
    </row>
    <row r="8">
      <c r="A8" s="5" t="n">
        <v>46243</v>
      </c>
      <c r="B8" s="6" t="inlineStr"/>
      <c r="C8" s="6" t="n">
        <v>0</v>
      </c>
      <c r="D8" s="6" t="n">
        <v>0</v>
      </c>
      <c r="E8" s="6" t="n">
        <v>0</v>
      </c>
      <c r="F8" s="6" t="n">
        <v>0</v>
      </c>
      <c r="G8" s="6" t="n">
        <v>0</v>
      </c>
      <c r="H8" s="6" t="inlineStr"/>
      <c r="I8" s="6" t="inlineStr"/>
      <c r="J8" s="6" t="inlineStr"/>
      <c r="K8" s="6" t="inlineStr"/>
      <c r="L8" s="6" t="inlineStr"/>
      <c r="M8" s="6" t="inlineStr"/>
      <c r="N8" s="6" t="inlineStr"/>
      <c r="O8" s="7">
        <f>IF(AND(B8="Yes",C8&gt;=100,D8&gt;=25,E8&gt;=20,F8&gt;=10,G8&gt;=5,H8="Yes",I8="Yes",J8="Yes",K8="Yes",L8="Yes",M8="Yes",N8="Yes"),"Complete",IF(A8&gt;TODAY(),"Not due","Shortfall"))</f>
        <v/>
      </c>
      <c r="P8" s="6" t="n"/>
    </row>
    <row r="9">
      <c r="A9" s="5" t="n">
        <v>46244</v>
      </c>
      <c r="B9" s="6" t="inlineStr"/>
      <c r="C9" s="6" t="n">
        <v>0</v>
      </c>
      <c r="D9" s="6" t="n">
        <v>0</v>
      </c>
      <c r="E9" s="6" t="n">
        <v>0</v>
      </c>
      <c r="F9" s="6" t="n">
        <v>0</v>
      </c>
      <c r="G9" s="6" t="n">
        <v>0</v>
      </c>
      <c r="H9" s="6" t="inlineStr"/>
      <c r="I9" s="6" t="inlineStr"/>
      <c r="J9" s="6" t="inlineStr"/>
      <c r="K9" s="6" t="inlineStr"/>
      <c r="L9" s="6" t="inlineStr"/>
      <c r="M9" s="6" t="inlineStr"/>
      <c r="N9" s="6" t="inlineStr"/>
      <c r="O9" s="7">
        <f>IF(AND(B9="Yes",C9&gt;=100,D9&gt;=25,E9&gt;=20,F9&gt;=10,G9&gt;=5,H9="Yes",I9="Yes",J9="Yes",K9="Yes",L9="Yes",M9="Yes",N9="Yes"),"Complete",IF(A9&gt;TODAY(),"Not due","Shortfall"))</f>
        <v/>
      </c>
      <c r="P9" s="6" t="n"/>
    </row>
    <row r="10">
      <c r="A10" s="5" t="n">
        <v>46245</v>
      </c>
      <c r="B10" s="6" t="inlineStr"/>
      <c r="C10" s="6" t="n">
        <v>0</v>
      </c>
      <c r="D10" s="6" t="n">
        <v>0</v>
      </c>
      <c r="E10" s="6" t="n">
        <v>0</v>
      </c>
      <c r="F10" s="6" t="n">
        <v>0</v>
      </c>
      <c r="G10" s="6" t="n">
        <v>0</v>
      </c>
      <c r="H10" s="6" t="inlineStr"/>
      <c r="I10" s="6" t="inlineStr"/>
      <c r="J10" s="6" t="inlineStr"/>
      <c r="K10" s="6" t="inlineStr"/>
      <c r="L10" s="6" t="inlineStr"/>
      <c r="M10" s="6" t="inlineStr"/>
      <c r="N10" s="6" t="inlineStr"/>
      <c r="O10" s="7">
        <f>IF(AND(B10="Yes",C10&gt;=100,D10&gt;=25,E10&gt;=20,F10&gt;=10,G10&gt;=5,H10="Yes",I10="Yes",J10="Yes",K10="Yes",L10="Yes",M10="Yes",N10="Yes"),"Complete",IF(A10&gt;TODAY(),"Not due","Shortfall"))</f>
        <v/>
      </c>
      <c r="P10" s="6" t="n"/>
    </row>
    <row r="11">
      <c r="A11" s="5" t="n">
        <v>46246</v>
      </c>
      <c r="B11" s="6" t="inlineStr"/>
      <c r="C11" s="6" t="n">
        <v>0</v>
      </c>
      <c r="D11" s="6" t="n">
        <v>0</v>
      </c>
      <c r="E11" s="6" t="n">
        <v>0</v>
      </c>
      <c r="F11" s="6" t="n">
        <v>0</v>
      </c>
      <c r="G11" s="6" t="n">
        <v>0</v>
      </c>
      <c r="H11" s="6" t="inlineStr"/>
      <c r="I11" s="6" t="inlineStr"/>
      <c r="J11" s="6" t="inlineStr"/>
      <c r="K11" s="6" t="inlineStr"/>
      <c r="L11" s="6" t="inlineStr"/>
      <c r="M11" s="6" t="inlineStr"/>
      <c r="N11" s="6" t="inlineStr"/>
      <c r="O11" s="7">
        <f>IF(AND(B11="Yes",C11&gt;=100,D11&gt;=25,E11&gt;=20,F11&gt;=10,G11&gt;=5,H11="Yes",I11="Yes",J11="Yes",K11="Yes",L11="Yes",M11="Yes",N11="Yes"),"Complete",IF(A11&gt;TODAY(),"Not due","Shortfall"))</f>
        <v/>
      </c>
      <c r="P11" s="6" t="n"/>
    </row>
    <row r="12">
      <c r="A12" s="5" t="n">
        <v>46247</v>
      </c>
      <c r="B12" s="6" t="inlineStr"/>
      <c r="C12" s="6" t="n">
        <v>0</v>
      </c>
      <c r="D12" s="6" t="n">
        <v>0</v>
      </c>
      <c r="E12" s="6" t="n">
        <v>0</v>
      </c>
      <c r="F12" s="6" t="n">
        <v>0</v>
      </c>
      <c r="G12" s="6" t="n">
        <v>0</v>
      </c>
      <c r="H12" s="6" t="inlineStr"/>
      <c r="I12" s="6" t="inlineStr"/>
      <c r="J12" s="6" t="inlineStr"/>
      <c r="K12" s="6" t="inlineStr"/>
      <c r="L12" s="6" t="inlineStr"/>
      <c r="M12" s="6" t="inlineStr"/>
      <c r="N12" s="6" t="inlineStr"/>
      <c r="O12" s="7">
        <f>IF(AND(B12="Yes",C12&gt;=100,D12&gt;=25,E12&gt;=20,F12&gt;=10,G12&gt;=5,H12="Yes",I12="Yes",J12="Yes",K12="Yes",L12="Yes",M12="Yes",N12="Yes"),"Complete",IF(A12&gt;TODAY(),"Not due","Shortfall"))</f>
        <v/>
      </c>
      <c r="P12" s="6" t="n"/>
    </row>
    <row r="13">
      <c r="A13" s="5" t="n">
        <v>46248</v>
      </c>
      <c r="B13" s="6" t="inlineStr"/>
      <c r="C13" s="6" t="n">
        <v>0</v>
      </c>
      <c r="D13" s="6" t="n">
        <v>0</v>
      </c>
      <c r="E13" s="6" t="n">
        <v>0</v>
      </c>
      <c r="F13" s="6" t="n">
        <v>0</v>
      </c>
      <c r="G13" s="6" t="n">
        <v>0</v>
      </c>
      <c r="H13" s="6" t="inlineStr"/>
      <c r="I13" s="6" t="inlineStr"/>
      <c r="J13" s="6" t="inlineStr"/>
      <c r="K13" s="6" t="inlineStr"/>
      <c r="L13" s="6" t="inlineStr"/>
      <c r="M13" s="6" t="inlineStr"/>
      <c r="N13" s="6" t="inlineStr"/>
      <c r="O13" s="7">
        <f>IF(AND(B13="Yes",C13&gt;=100,D13&gt;=25,E13&gt;=20,F13&gt;=10,G13&gt;=5,H13="Yes",I13="Yes",J13="Yes",K13="Yes",L13="Yes",M13="Yes",N13="Yes"),"Complete",IF(A13&gt;TODAY(),"Not due","Shortfall"))</f>
        <v/>
      </c>
      <c r="P13" s="6" t="n"/>
    </row>
    <row r="14">
      <c r="A14" s="5" t="n">
        <v>46249</v>
      </c>
      <c r="B14" s="6" t="inlineStr"/>
      <c r="C14" s="6" t="n">
        <v>0</v>
      </c>
      <c r="D14" s="6" t="n">
        <v>0</v>
      </c>
      <c r="E14" s="6" t="n">
        <v>0</v>
      </c>
      <c r="F14" s="6" t="n">
        <v>0</v>
      </c>
      <c r="G14" s="6" t="n">
        <v>0</v>
      </c>
      <c r="H14" s="6" t="inlineStr"/>
      <c r="I14" s="6" t="inlineStr"/>
      <c r="J14" s="6" t="inlineStr"/>
      <c r="K14" s="6" t="inlineStr"/>
      <c r="L14" s="6" t="inlineStr"/>
      <c r="M14" s="6" t="inlineStr"/>
      <c r="N14" s="6" t="inlineStr"/>
      <c r="O14" s="7">
        <f>IF(AND(B14="Yes",C14&gt;=100,D14&gt;=25,E14&gt;=20,F14&gt;=10,G14&gt;=5,H14="Yes",I14="Yes",J14="Yes",K14="Yes",L14="Yes",M14="Yes",N14="Yes"),"Complete",IF(A14&gt;TODAY(),"Not due","Shortfall"))</f>
        <v/>
      </c>
      <c r="P14" s="6" t="n"/>
    </row>
    <row r="15">
      <c r="A15" s="5" t="n">
        <v>46250</v>
      </c>
      <c r="B15" s="6" t="inlineStr"/>
      <c r="C15" s="6" t="n">
        <v>0</v>
      </c>
      <c r="D15" s="6" t="n">
        <v>0</v>
      </c>
      <c r="E15" s="6" t="n">
        <v>0</v>
      </c>
      <c r="F15" s="6" t="n">
        <v>0</v>
      </c>
      <c r="G15" s="6" t="n">
        <v>0</v>
      </c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7">
        <f>IF(AND(B15="Yes",C15&gt;=100,D15&gt;=25,E15&gt;=20,F15&gt;=10,G15&gt;=5,H15="Yes",I15="Yes",J15="Yes",K15="Yes",L15="Yes",M15="Yes",N15="Yes"),"Complete",IF(A15&gt;TODAY(),"Not due","Shortfall"))</f>
        <v/>
      </c>
      <c r="P15" s="6" t="n"/>
    </row>
    <row r="16">
      <c r="A16" s="5" t="n">
        <v>46251</v>
      </c>
      <c r="B16" s="6" t="inlineStr"/>
      <c r="C16" s="6" t="n">
        <v>0</v>
      </c>
      <c r="D16" s="6" t="n">
        <v>0</v>
      </c>
      <c r="E16" s="6" t="n">
        <v>0</v>
      </c>
      <c r="F16" s="6" t="n">
        <v>0</v>
      </c>
      <c r="G16" s="6" t="n">
        <v>0</v>
      </c>
      <c r="H16" s="6" t="inlineStr"/>
      <c r="I16" s="6" t="inlineStr"/>
      <c r="J16" s="6" t="inlineStr"/>
      <c r="K16" s="6" t="inlineStr"/>
      <c r="L16" s="6" t="inlineStr"/>
      <c r="M16" s="6" t="inlineStr"/>
      <c r="N16" s="6" t="inlineStr"/>
      <c r="O16" s="7">
        <f>IF(AND(B16="Yes",C16&gt;=100,D16&gt;=25,E16&gt;=20,F16&gt;=10,G16&gt;=5,H16="Yes",I16="Yes",J16="Yes",K16="Yes",L16="Yes",M16="Yes",N16="Yes"),"Complete",IF(A16&gt;TODAY(),"Not due","Shortfall"))</f>
        <v/>
      </c>
      <c r="P16" s="6" t="n"/>
    </row>
    <row r="17">
      <c r="A17" s="5" t="n">
        <v>46252</v>
      </c>
      <c r="B17" s="6" t="inlineStr"/>
      <c r="C17" s="6" t="n">
        <v>0</v>
      </c>
      <c r="D17" s="6" t="n">
        <v>0</v>
      </c>
      <c r="E17" s="6" t="n">
        <v>0</v>
      </c>
      <c r="F17" s="6" t="n">
        <v>0</v>
      </c>
      <c r="G17" s="6" t="n">
        <v>0</v>
      </c>
      <c r="H17" s="6" t="inlineStr"/>
      <c r="I17" s="6" t="inlineStr"/>
      <c r="J17" s="6" t="inlineStr"/>
      <c r="K17" s="6" t="inlineStr"/>
      <c r="L17" s="6" t="inlineStr"/>
      <c r="M17" s="6" t="inlineStr"/>
      <c r="N17" s="6" t="inlineStr"/>
      <c r="O17" s="7">
        <f>IF(AND(B17="Yes",C17&gt;=100,D17&gt;=25,E17&gt;=20,F17&gt;=10,G17&gt;=5,H17="Yes",I17="Yes",J17="Yes",K17="Yes",L17="Yes",M17="Yes",N17="Yes"),"Complete",IF(A17&gt;TODAY(),"Not due","Shortfall"))</f>
        <v/>
      </c>
      <c r="P17" s="6" t="n"/>
    </row>
    <row r="18">
      <c r="A18" s="5" t="n">
        <v>46253</v>
      </c>
      <c r="B18" s="6" t="inlineStr"/>
      <c r="C18" s="6" t="n">
        <v>0</v>
      </c>
      <c r="D18" s="6" t="n">
        <v>0</v>
      </c>
      <c r="E18" s="6" t="n">
        <v>0</v>
      </c>
      <c r="F18" s="6" t="n">
        <v>0</v>
      </c>
      <c r="G18" s="6" t="n">
        <v>0</v>
      </c>
      <c r="H18" s="6" t="inlineStr"/>
      <c r="I18" s="6" t="inlineStr"/>
      <c r="J18" s="6" t="inlineStr"/>
      <c r="K18" s="6" t="inlineStr"/>
      <c r="L18" s="6" t="inlineStr"/>
      <c r="M18" s="6" t="inlineStr"/>
      <c r="N18" s="6" t="inlineStr"/>
      <c r="O18" s="7">
        <f>IF(AND(B18="Yes",C18&gt;=100,D18&gt;=25,E18&gt;=20,F18&gt;=10,G18&gt;=5,H18="Yes",I18="Yes",J18="Yes",K18="Yes",L18="Yes",M18="Yes",N18="Yes"),"Complete",IF(A18&gt;TODAY(),"Not due","Shortfall"))</f>
        <v/>
      </c>
      <c r="P18" s="6" t="n"/>
    </row>
    <row r="19">
      <c r="A19" s="5" t="n">
        <v>46254</v>
      </c>
      <c r="B19" s="6" t="inlineStr"/>
      <c r="C19" s="6" t="n">
        <v>0</v>
      </c>
      <c r="D19" s="6" t="n">
        <v>0</v>
      </c>
      <c r="E19" s="6" t="n">
        <v>0</v>
      </c>
      <c r="F19" s="6" t="n">
        <v>0</v>
      </c>
      <c r="G19" s="6" t="n">
        <v>0</v>
      </c>
      <c r="H19" s="6" t="inlineStr"/>
      <c r="I19" s="6" t="inlineStr"/>
      <c r="J19" s="6" t="inlineStr"/>
      <c r="K19" s="6" t="inlineStr"/>
      <c r="L19" s="6" t="inlineStr"/>
      <c r="M19" s="6" t="inlineStr"/>
      <c r="N19" s="6" t="inlineStr"/>
      <c r="O19" s="7">
        <f>IF(AND(B19="Yes",C19&gt;=100,D19&gt;=25,E19&gt;=20,F19&gt;=10,G19&gt;=5,H19="Yes",I19="Yes",J19="Yes",K19="Yes",L19="Yes",M19="Yes",N19="Yes"),"Complete",IF(A19&gt;TODAY(),"Not due","Shortfall"))</f>
        <v/>
      </c>
      <c r="P19" s="6" t="n"/>
    </row>
    <row r="20">
      <c r="A20" s="5" t="n">
        <v>46255</v>
      </c>
      <c r="B20" s="6" t="inlineStr"/>
      <c r="C20" s="6" t="n">
        <v>0</v>
      </c>
      <c r="D20" s="6" t="n">
        <v>0</v>
      </c>
      <c r="E20" s="6" t="n">
        <v>0</v>
      </c>
      <c r="F20" s="6" t="n">
        <v>0</v>
      </c>
      <c r="G20" s="6" t="n">
        <v>0</v>
      </c>
      <c r="H20" s="6" t="inlineStr"/>
      <c r="I20" s="6" t="inlineStr"/>
      <c r="J20" s="6" t="inlineStr"/>
      <c r="K20" s="6" t="inlineStr"/>
      <c r="L20" s="6" t="inlineStr"/>
      <c r="M20" s="6" t="inlineStr"/>
      <c r="N20" s="6" t="inlineStr"/>
      <c r="O20" s="7">
        <f>IF(AND(B20="Yes",C20&gt;=100,D20&gt;=25,E20&gt;=20,F20&gt;=10,G20&gt;=5,H20="Yes",I20="Yes",J20="Yes",K20="Yes",L20="Yes",M20="Yes",N20="Yes"),"Complete",IF(A20&gt;TODAY(),"Not due","Shortfall"))</f>
        <v/>
      </c>
      <c r="P20" s="6" t="n"/>
    </row>
    <row r="21">
      <c r="A21" s="5" t="n">
        <v>46256</v>
      </c>
      <c r="B21" s="6" t="inlineStr"/>
      <c r="C21" s="6" t="n">
        <v>0</v>
      </c>
      <c r="D21" s="6" t="n">
        <v>0</v>
      </c>
      <c r="E21" s="6" t="n">
        <v>0</v>
      </c>
      <c r="F21" s="6" t="n">
        <v>0</v>
      </c>
      <c r="G21" s="6" t="n">
        <v>0</v>
      </c>
      <c r="H21" s="6" t="inlineStr"/>
      <c r="I21" s="6" t="inlineStr"/>
      <c r="J21" s="6" t="inlineStr"/>
      <c r="K21" s="6" t="inlineStr"/>
      <c r="L21" s="6" t="inlineStr"/>
      <c r="M21" s="6" t="inlineStr"/>
      <c r="N21" s="6" t="inlineStr"/>
      <c r="O21" s="7">
        <f>IF(AND(B21="Yes",C21&gt;=100,D21&gt;=25,E21&gt;=20,F21&gt;=10,G21&gt;=5,H21="Yes",I21="Yes",J21="Yes",K21="Yes",L21="Yes",M21="Yes",N21="Yes"),"Complete",IF(A21&gt;TODAY(),"Not due","Shortfall"))</f>
        <v/>
      </c>
      <c r="P21" s="6" t="n"/>
    </row>
    <row r="22">
      <c r="A22" s="5" t="n">
        <v>46257</v>
      </c>
      <c r="B22" s="6" t="inlineStr"/>
      <c r="C22" s="6" t="n">
        <v>0</v>
      </c>
      <c r="D22" s="6" t="n">
        <v>0</v>
      </c>
      <c r="E22" s="6" t="n">
        <v>0</v>
      </c>
      <c r="F22" s="6" t="n">
        <v>0</v>
      </c>
      <c r="G22" s="6" t="n">
        <v>0</v>
      </c>
      <c r="H22" s="6" t="inlineStr"/>
      <c r="I22" s="6" t="inlineStr"/>
      <c r="J22" s="6" t="inlineStr"/>
      <c r="K22" s="6" t="inlineStr"/>
      <c r="L22" s="6" t="inlineStr"/>
      <c r="M22" s="6" t="inlineStr"/>
      <c r="N22" s="6" t="inlineStr"/>
      <c r="O22" s="7">
        <f>IF(AND(B22="Yes",C22&gt;=100,D22&gt;=25,E22&gt;=20,F22&gt;=10,G22&gt;=5,H22="Yes",I22="Yes",J22="Yes",K22="Yes",L22="Yes",M22="Yes",N22="Yes"),"Complete",IF(A22&gt;TODAY(),"Not due","Shortfall"))</f>
        <v/>
      </c>
      <c r="P22" s="6" t="n"/>
    </row>
    <row r="23">
      <c r="A23" s="5" t="n">
        <v>46258</v>
      </c>
      <c r="B23" s="6" t="inlineStr"/>
      <c r="C23" s="6" t="n">
        <v>0</v>
      </c>
      <c r="D23" s="6" t="n">
        <v>0</v>
      </c>
      <c r="E23" s="6" t="n">
        <v>0</v>
      </c>
      <c r="F23" s="6" t="n">
        <v>0</v>
      </c>
      <c r="G23" s="6" t="n">
        <v>0</v>
      </c>
      <c r="H23" s="6" t="inlineStr"/>
      <c r="I23" s="6" t="inlineStr"/>
      <c r="J23" s="6" t="inlineStr"/>
      <c r="K23" s="6" t="inlineStr"/>
      <c r="L23" s="6" t="inlineStr"/>
      <c r="M23" s="6" t="inlineStr"/>
      <c r="N23" s="6" t="inlineStr"/>
      <c r="O23" s="7">
        <f>IF(AND(B23="Yes",C23&gt;=100,D23&gt;=25,E23&gt;=20,F23&gt;=10,G23&gt;=5,H23="Yes",I23="Yes",J23="Yes",K23="Yes",L23="Yes",M23="Yes",N23="Yes"),"Complete",IF(A23&gt;TODAY(),"Not due","Shortfall"))</f>
        <v/>
      </c>
      <c r="P23" s="6" t="n"/>
    </row>
    <row r="24">
      <c r="A24" s="5" t="n">
        <v>46259</v>
      </c>
      <c r="B24" s="6" t="inlineStr"/>
      <c r="C24" s="6" t="n">
        <v>0</v>
      </c>
      <c r="D24" s="6" t="n">
        <v>0</v>
      </c>
      <c r="E24" s="6" t="n">
        <v>0</v>
      </c>
      <c r="F24" s="6" t="n">
        <v>0</v>
      </c>
      <c r="G24" s="6" t="n">
        <v>0</v>
      </c>
      <c r="H24" s="6" t="inlineStr"/>
      <c r="I24" s="6" t="inlineStr"/>
      <c r="J24" s="6" t="inlineStr"/>
      <c r="K24" s="6" t="inlineStr"/>
      <c r="L24" s="6" t="inlineStr"/>
      <c r="M24" s="6" t="inlineStr"/>
      <c r="N24" s="6" t="inlineStr"/>
      <c r="O24" s="7">
        <f>IF(AND(B24="Yes",C24&gt;=100,D24&gt;=25,E24&gt;=20,F24&gt;=10,G24&gt;=5,H24="Yes",I24="Yes",J24="Yes",K24="Yes",L24="Yes",M24="Yes",N24="Yes"),"Complete",IF(A24&gt;TODAY(),"Not due","Shortfall"))</f>
        <v/>
      </c>
      <c r="P24" s="6" t="n"/>
    </row>
    <row r="25">
      <c r="A25" s="5" t="n">
        <v>46260</v>
      </c>
      <c r="B25" s="6" t="inlineStr"/>
      <c r="C25" s="6" t="n">
        <v>0</v>
      </c>
      <c r="D25" s="6" t="n">
        <v>0</v>
      </c>
      <c r="E25" s="6" t="n">
        <v>0</v>
      </c>
      <c r="F25" s="6" t="n">
        <v>0</v>
      </c>
      <c r="G25" s="6" t="n">
        <v>0</v>
      </c>
      <c r="H25" s="6" t="inlineStr"/>
      <c r="I25" s="6" t="inlineStr"/>
      <c r="J25" s="6" t="inlineStr"/>
      <c r="K25" s="6" t="inlineStr"/>
      <c r="L25" s="6" t="inlineStr"/>
      <c r="M25" s="6" t="inlineStr"/>
      <c r="N25" s="6" t="inlineStr"/>
      <c r="O25" s="7">
        <f>IF(AND(B25="Yes",C25&gt;=100,D25&gt;=25,E25&gt;=20,F25&gt;=10,G25&gt;=5,H25="Yes",I25="Yes",J25="Yes",K25="Yes",L25="Yes",M25="Yes",N25="Yes"),"Complete",IF(A25&gt;TODAY(),"Not due","Shortfall"))</f>
        <v/>
      </c>
      <c r="P25" s="6" t="n"/>
    </row>
    <row r="26">
      <c r="A26" s="5" t="n">
        <v>46261</v>
      </c>
      <c r="B26" s="6" t="inlineStr"/>
      <c r="C26" s="6" t="n">
        <v>0</v>
      </c>
      <c r="D26" s="6" t="n">
        <v>0</v>
      </c>
      <c r="E26" s="6" t="n">
        <v>0</v>
      </c>
      <c r="F26" s="6" t="n">
        <v>0</v>
      </c>
      <c r="G26" s="6" t="n">
        <v>0</v>
      </c>
      <c r="H26" s="6" t="inlineStr"/>
      <c r="I26" s="6" t="inlineStr"/>
      <c r="J26" s="6" t="inlineStr"/>
      <c r="K26" s="6" t="inlineStr"/>
      <c r="L26" s="6" t="inlineStr"/>
      <c r="M26" s="6" t="inlineStr"/>
      <c r="N26" s="6" t="inlineStr"/>
      <c r="O26" s="7">
        <f>IF(AND(B26="Yes",C26&gt;=100,D26&gt;=25,E26&gt;=20,F26&gt;=10,G26&gt;=5,H26="Yes",I26="Yes",J26="Yes",K26="Yes",L26="Yes",M26="Yes",N26="Yes"),"Complete",IF(A26&gt;TODAY(),"Not due","Shortfall"))</f>
        <v/>
      </c>
      <c r="P26" s="6" t="n"/>
    </row>
    <row r="27">
      <c r="A27" s="5" t="n">
        <v>46262</v>
      </c>
      <c r="B27" s="6" t="inlineStr"/>
      <c r="C27" s="6" t="n">
        <v>0</v>
      </c>
      <c r="D27" s="6" t="n">
        <v>0</v>
      </c>
      <c r="E27" s="6" t="n">
        <v>0</v>
      </c>
      <c r="F27" s="6" t="n">
        <v>0</v>
      </c>
      <c r="G27" s="6" t="n">
        <v>0</v>
      </c>
      <c r="H27" s="6" t="inlineStr"/>
      <c r="I27" s="6" t="inlineStr"/>
      <c r="J27" s="6" t="inlineStr"/>
      <c r="K27" s="6" t="inlineStr"/>
      <c r="L27" s="6" t="inlineStr"/>
      <c r="M27" s="6" t="inlineStr"/>
      <c r="N27" s="6" t="inlineStr"/>
      <c r="O27" s="7">
        <f>IF(AND(B27="Yes",C27&gt;=100,D27&gt;=25,E27&gt;=20,F27&gt;=10,G27&gt;=5,H27="Yes",I27="Yes",J27="Yes",K27="Yes",L27="Yes",M27="Yes",N27="Yes"),"Complete",IF(A27&gt;TODAY(),"Not due","Shortfall"))</f>
        <v/>
      </c>
      <c r="P27" s="6" t="n"/>
    </row>
    <row r="28">
      <c r="A28" s="5" t="n">
        <v>46263</v>
      </c>
      <c r="B28" s="6" t="inlineStr"/>
      <c r="C28" s="6" t="n">
        <v>0</v>
      </c>
      <c r="D28" s="6" t="n">
        <v>0</v>
      </c>
      <c r="E28" s="6" t="n">
        <v>0</v>
      </c>
      <c r="F28" s="6" t="n">
        <v>0</v>
      </c>
      <c r="G28" s="6" t="n">
        <v>0</v>
      </c>
      <c r="H28" s="6" t="inlineStr"/>
      <c r="I28" s="6" t="inlineStr"/>
      <c r="J28" s="6" t="inlineStr"/>
      <c r="K28" s="6" t="inlineStr"/>
      <c r="L28" s="6" t="inlineStr"/>
      <c r="M28" s="6" t="inlineStr"/>
      <c r="N28" s="6" t="inlineStr"/>
      <c r="O28" s="7">
        <f>IF(AND(B28="Yes",C28&gt;=100,D28&gt;=25,E28&gt;=20,F28&gt;=10,G28&gt;=5,H28="Yes",I28="Yes",J28="Yes",K28="Yes",L28="Yes",M28="Yes",N28="Yes"),"Complete",IF(A28&gt;TODAY(),"Not due","Shortfall"))</f>
        <v/>
      </c>
      <c r="P28" s="6" t="n"/>
    </row>
    <row r="29">
      <c r="A29" s="5" t="n">
        <v>46264</v>
      </c>
      <c r="B29" s="6" t="inlineStr"/>
      <c r="C29" s="6" t="n">
        <v>0</v>
      </c>
      <c r="D29" s="6" t="n">
        <v>0</v>
      </c>
      <c r="E29" s="6" t="n">
        <v>0</v>
      </c>
      <c r="F29" s="6" t="n">
        <v>0</v>
      </c>
      <c r="G29" s="6" t="n">
        <v>0</v>
      </c>
      <c r="H29" s="6" t="inlineStr"/>
      <c r="I29" s="6" t="inlineStr"/>
      <c r="J29" s="6" t="inlineStr"/>
      <c r="K29" s="6" t="inlineStr"/>
      <c r="L29" s="6" t="inlineStr"/>
      <c r="M29" s="6" t="inlineStr"/>
      <c r="N29" s="6" t="inlineStr"/>
      <c r="O29" s="7">
        <f>IF(AND(B29="Yes",C29&gt;=100,D29&gt;=25,E29&gt;=20,F29&gt;=10,G29&gt;=5,H29="Yes",I29="Yes",J29="Yes",K29="Yes",L29="Yes",M29="Yes",N29="Yes"),"Complete",IF(A29&gt;TODAY(),"Not due","Shortfall"))</f>
        <v/>
      </c>
      <c r="P29" s="6" t="n"/>
    </row>
    <row r="30">
      <c r="A30" s="5" t="n">
        <v>46265</v>
      </c>
      <c r="B30" s="6" t="inlineStr"/>
      <c r="C30" s="6" t="n">
        <v>0</v>
      </c>
      <c r="D30" s="6" t="n">
        <v>0</v>
      </c>
      <c r="E30" s="6" t="n">
        <v>0</v>
      </c>
      <c r="F30" s="6" t="n">
        <v>0</v>
      </c>
      <c r="G30" s="6" t="n">
        <v>0</v>
      </c>
      <c r="H30" s="6" t="inlineStr"/>
      <c r="I30" s="6" t="inlineStr"/>
      <c r="J30" s="6" t="inlineStr"/>
      <c r="K30" s="6" t="inlineStr"/>
      <c r="L30" s="6" t="inlineStr"/>
      <c r="M30" s="6" t="inlineStr"/>
      <c r="N30" s="6" t="inlineStr"/>
      <c r="O30" s="7">
        <f>IF(AND(B30="Yes",C30&gt;=100,D30&gt;=25,E30&gt;=20,F30&gt;=10,G30&gt;=5,H30="Yes",I30="Yes",J30="Yes",K30="Yes",L30="Yes",M30="Yes",N30="Yes"),"Complete",IF(A30&gt;TODAY(),"Not due","Shortfall"))</f>
        <v/>
      </c>
      <c r="P30" s="6" t="n"/>
    </row>
  </sheetData>
  <autoFilter ref="A4:P30"/>
  <mergeCells count="2">
    <mergeCell ref="A1:P1"/>
    <mergeCell ref="A2:P2"/>
  </mergeCells>
  <conditionalFormatting sqref="O5:O30">
    <cfRule type="cellIs" priority="1" operator="equal" dxfId="0">
      <formula>"Complete"</formula>
    </cfRule>
    <cfRule type="cellIs" priority="2" operator="equal" dxfId="1">
      <formula>"Shortfall"</formula>
    </cfRule>
  </conditionalFormatting>
  <dataValidations count="2">
    <dataValidation sqref="B5:B30" showDropDown="0" showInputMessage="0" showErrorMessage="0" allowBlank="1" type="list">
      <formula1>"Yes,No"</formula1>
    </dataValidation>
    <dataValidation sqref="H5:N3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5" customWidth="1" min="3" max="3"/>
    <col width="20" customWidth="1" min="4" max="4"/>
    <col width="20" customWidth="1" min="5" max="5"/>
    <col width="18" customWidth="1" min="6" max="6"/>
    <col width="24" customWidth="1" min="7" max="7"/>
    <col width="16" customWidth="1" min="8" max="8"/>
  </cols>
  <sheetData>
    <row r="1" ht="34" customHeight="1">
      <c r="A1" s="1" t="inlineStr">
        <is>
          <t>WGF Weekly KPI Summary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Targets are based on the August 6 daily execution order. Update the Daily KPI Scorecard; this sheet calculates totals.</t>
        </is>
      </c>
    </row>
    <row r="4" ht="30" customHeight="1">
      <c r="A4" s="4" t="inlineStr">
        <is>
          <t>Week</t>
        </is>
      </c>
      <c r="B4" s="4" t="inlineStr">
        <is>
          <t>Prospects added</t>
        </is>
      </c>
      <c r="C4" s="4" t="inlineStr">
        <is>
          <t>Partner adds</t>
        </is>
      </c>
      <c r="D4" s="4" t="inlineStr">
        <is>
          <t>Founder outreaches</t>
        </is>
      </c>
      <c r="E4" s="4" t="inlineStr">
        <is>
          <t>Partner outreaches</t>
        </is>
      </c>
      <c r="F4" s="4" t="inlineStr">
        <is>
          <t>Discovery calls</t>
        </is>
      </c>
      <c r="G4" s="4" t="inlineStr">
        <is>
          <t>Completed checklist items</t>
        </is>
      </c>
      <c r="H4" s="4" t="inlineStr">
        <is>
          <t>Status</t>
        </is>
      </c>
    </row>
    <row r="5">
      <c r="A5" t="inlineStr">
        <is>
          <t>Week 1</t>
        </is>
      </c>
      <c r="B5">
        <f>SUM('Daily KPI Scorecard'!C5:C11)</f>
        <v/>
      </c>
      <c r="C5">
        <f>SUM('Daily KPI Scorecard'!D5:D11)</f>
        <v/>
      </c>
      <c r="D5">
        <f>SUM('Daily KPI Scorecard'!E5:E11)</f>
        <v/>
      </c>
      <c r="E5">
        <f>SUM('Daily KPI Scorecard'!F5:F11)</f>
        <v/>
      </c>
      <c r="F5">
        <f>SUM('Daily KPI Scorecard'!G5:G11)</f>
        <v/>
      </c>
      <c r="G5">
        <f>COUNTIF('Daily KPI Scorecard'!O5:O11,"Complete")</f>
        <v/>
      </c>
      <c r="H5">
        <f>IF(AND(B5&gt;=100,D5&gt;=20,E5&gt;=10,F5&gt;=5),"On track","Needs action")</f>
        <v/>
      </c>
    </row>
    <row r="6">
      <c r="A6" t="inlineStr">
        <is>
          <t>Week 2</t>
        </is>
      </c>
      <c r="B6">
        <f>SUM('Daily KPI Scorecard'!C12:C18)</f>
        <v/>
      </c>
      <c r="C6">
        <f>SUM('Daily KPI Scorecard'!D12:D18)</f>
        <v/>
      </c>
      <c r="D6">
        <f>SUM('Daily KPI Scorecard'!E12:E18)</f>
        <v/>
      </c>
      <c r="E6">
        <f>SUM('Daily KPI Scorecard'!F12:F18)</f>
        <v/>
      </c>
      <c r="F6">
        <f>SUM('Daily KPI Scorecard'!G12:G18)</f>
        <v/>
      </c>
      <c r="G6">
        <f>COUNTIF('Daily KPI Scorecard'!O12:O18,"Complete")</f>
        <v/>
      </c>
      <c r="H6">
        <f>IF(AND(B6&gt;=100,D6&gt;=20,E6&gt;=10,F6&gt;=5),"On track","Needs action")</f>
        <v/>
      </c>
    </row>
    <row r="7">
      <c r="A7" t="inlineStr">
        <is>
          <t>Week 3</t>
        </is>
      </c>
      <c r="B7">
        <f>SUM('Daily KPI Scorecard'!C19:C25)</f>
        <v/>
      </c>
      <c r="C7">
        <f>SUM('Daily KPI Scorecard'!D19:D25)</f>
        <v/>
      </c>
      <c r="D7">
        <f>SUM('Daily KPI Scorecard'!E19:E25)</f>
        <v/>
      </c>
      <c r="E7">
        <f>SUM('Daily KPI Scorecard'!F19:F25)</f>
        <v/>
      </c>
      <c r="F7">
        <f>SUM('Daily KPI Scorecard'!G19:G25)</f>
        <v/>
      </c>
      <c r="G7">
        <f>COUNTIF('Daily KPI Scorecard'!O19:O25,"Complete")</f>
        <v/>
      </c>
      <c r="H7">
        <f>IF(AND(B7&gt;=100,D7&gt;=20,E7&gt;=10,F7&gt;=5),"On track","Needs action")</f>
        <v/>
      </c>
    </row>
    <row r="8">
      <c r="A8" t="inlineStr">
        <is>
          <t>Week 4</t>
        </is>
      </c>
      <c r="B8">
        <f>SUM('Daily KPI Scorecard'!C26:C30)</f>
        <v/>
      </c>
      <c r="C8">
        <f>SUM('Daily KPI Scorecard'!D26:D30)</f>
        <v/>
      </c>
      <c r="D8">
        <f>SUM('Daily KPI Scorecard'!E26:E30)</f>
        <v/>
      </c>
      <c r="E8">
        <f>SUM('Daily KPI Scorecard'!F26:F30)</f>
        <v/>
      </c>
      <c r="F8">
        <f>SUM('Daily KPI Scorecard'!G26:G30)</f>
        <v/>
      </c>
      <c r="G8">
        <f>COUNTIF('Daily KPI Scorecard'!O26:O30,"Complete")</f>
        <v/>
      </c>
      <c r="H8">
        <f>IF(AND(B8&gt;=100,D8&gt;=20,E8&gt;=10,F8&gt;=5),"On track","Needs action")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16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3" customWidth="1" min="1" max="1"/>
    <col width="2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</cols>
  <sheetData>
    <row r="1" ht="34" customHeight="1">
      <c r="A1" s="1" t="inlineStr">
        <is>
          <t>WGF Runway Dashboard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12-month forward view. Enter actual assumptions on the Assumptions tab; this dashboard updates automatically.</t>
        </is>
      </c>
    </row>
    <row r="4">
      <c r="A4" s="8" t="inlineStr">
        <is>
          <t>Metric</t>
        </is>
      </c>
      <c r="B4" s="8" t="inlineStr">
        <is>
          <t>Formula / source</t>
        </is>
      </c>
      <c r="C4" s="9" t="n">
        <v>46240</v>
      </c>
      <c r="D4" s="9" t="n">
        <v>46270</v>
      </c>
      <c r="E4" s="9" t="n">
        <v>46300</v>
      </c>
      <c r="F4" s="9" t="n">
        <v>46330</v>
      </c>
      <c r="G4" s="9" t="n">
        <v>46360</v>
      </c>
      <c r="H4" s="9" t="n">
        <v>46390</v>
      </c>
      <c r="I4" s="9" t="n">
        <v>46420</v>
      </c>
      <c r="J4" s="9" t="n">
        <v>46450</v>
      </c>
      <c r="K4" s="9" t="n">
        <v>46480</v>
      </c>
      <c r="L4" s="9" t="n">
        <v>46510</v>
      </c>
      <c r="M4" s="9" t="n">
        <v>46540</v>
      </c>
      <c r="N4" s="9" t="n">
        <v>46570</v>
      </c>
    </row>
    <row r="5">
      <c r="A5" s="10" t="inlineStr">
        <is>
          <t>Beginning cash</t>
        </is>
      </c>
      <c r="C5" s="11">
        <f>Assumptions!$B$5</f>
        <v/>
      </c>
      <c r="D5" s="11">
        <f>C14</f>
        <v/>
      </c>
      <c r="E5" s="11">
        <f>D14</f>
        <v/>
      </c>
      <c r="F5" s="11">
        <f>E14</f>
        <v/>
      </c>
      <c r="G5" s="11">
        <f>F14</f>
        <v/>
      </c>
      <c r="H5" s="11">
        <f>G14</f>
        <v/>
      </c>
      <c r="I5" s="11">
        <f>H14</f>
        <v/>
      </c>
      <c r="J5" s="11">
        <f>I14</f>
        <v/>
      </c>
      <c r="K5" s="11">
        <f>J14</f>
        <v/>
      </c>
      <c r="L5" s="11">
        <f>K14</f>
        <v/>
      </c>
      <c r="M5" s="11">
        <f>L14</f>
        <v/>
      </c>
      <c r="N5" s="11">
        <f>M14</f>
        <v/>
      </c>
    </row>
    <row r="6">
      <c r="A6" s="10" t="inlineStr">
        <is>
          <t>Recurring revenue</t>
        </is>
      </c>
      <c r="C6" s="11">
        <f>Assumptions!$B$6</f>
        <v/>
      </c>
      <c r="D6" s="11">
        <f>C6*(1+Assumptions!$B$10)</f>
        <v/>
      </c>
      <c r="E6" s="11">
        <f>D6*(1+Assumptions!$B$10)</f>
        <v/>
      </c>
      <c r="F6" s="11">
        <f>E6*(1+Assumptions!$B$10)</f>
        <v/>
      </c>
      <c r="G6" s="11">
        <f>F6*(1+Assumptions!$B$10)</f>
        <v/>
      </c>
      <c r="H6" s="11">
        <f>G6*(1+Assumptions!$B$10)</f>
        <v/>
      </c>
      <c r="I6" s="11">
        <f>H6*(1+Assumptions!$B$10)</f>
        <v/>
      </c>
      <c r="J6" s="11">
        <f>I6*(1+Assumptions!$B$10)</f>
        <v/>
      </c>
      <c r="K6" s="11">
        <f>J6*(1+Assumptions!$B$10)</f>
        <v/>
      </c>
      <c r="L6" s="11">
        <f>K6*(1+Assumptions!$B$10)</f>
        <v/>
      </c>
      <c r="M6" s="11">
        <f>L6*(1+Assumptions!$B$10)</f>
        <v/>
      </c>
      <c r="N6" s="11">
        <f>M6*(1+Assumptions!$B$10)</f>
        <v/>
      </c>
    </row>
    <row r="7">
      <c r="A7" s="10" t="inlineStr">
        <is>
          <t>New revenue added</t>
        </is>
      </c>
      <c r="C7" s="11">
        <f>Assumptions!$B$12</f>
        <v/>
      </c>
      <c r="D7" s="11">
        <f>Assumptions!$B$12</f>
        <v/>
      </c>
      <c r="E7" s="11">
        <f>Assumptions!$B$12</f>
        <v/>
      </c>
      <c r="F7" s="11">
        <f>Assumptions!$B$12</f>
        <v/>
      </c>
      <c r="G7" s="11">
        <f>Assumptions!$B$12</f>
        <v/>
      </c>
      <c r="H7" s="11">
        <f>Assumptions!$B$12</f>
        <v/>
      </c>
      <c r="I7" s="11">
        <f>Assumptions!$B$12</f>
        <v/>
      </c>
      <c r="J7" s="11">
        <f>Assumptions!$B$12</f>
        <v/>
      </c>
      <c r="K7" s="11">
        <f>Assumptions!$B$12</f>
        <v/>
      </c>
      <c r="L7" s="11">
        <f>Assumptions!$B$12</f>
        <v/>
      </c>
      <c r="M7" s="11">
        <f>Assumptions!$B$12</f>
        <v/>
      </c>
      <c r="N7" s="11">
        <f>Assumptions!$B$12</f>
        <v/>
      </c>
    </row>
    <row r="8">
      <c r="A8" s="10" t="inlineStr">
        <is>
          <t>Total revenue</t>
        </is>
      </c>
      <c r="C8" s="11">
        <f>C6+C7</f>
        <v/>
      </c>
      <c r="D8" s="11">
        <f>D6+D7</f>
        <v/>
      </c>
      <c r="E8" s="11">
        <f>E6+E7</f>
        <v/>
      </c>
      <c r="F8" s="11">
        <f>F6+F7</f>
        <v/>
      </c>
      <c r="G8" s="11">
        <f>G6+G7</f>
        <v/>
      </c>
      <c r="H8" s="11">
        <f>H6+H7</f>
        <v/>
      </c>
      <c r="I8" s="11">
        <f>I6+I7</f>
        <v/>
      </c>
      <c r="J8" s="11">
        <f>J6+J7</f>
        <v/>
      </c>
      <c r="K8" s="11">
        <f>K6+K7</f>
        <v/>
      </c>
      <c r="L8" s="11">
        <f>L6+L7</f>
        <v/>
      </c>
      <c r="M8" s="11">
        <f>M6+M7</f>
        <v/>
      </c>
      <c r="N8" s="11">
        <f>N6+N7</f>
        <v/>
      </c>
    </row>
    <row r="9">
      <c r="A9" s="10" t="inlineStr">
        <is>
          <t>Fixed expenses</t>
        </is>
      </c>
      <c r="C9" s="11">
        <f>Assumptions!$B$7</f>
        <v/>
      </c>
      <c r="D9" s="11">
        <f>C9*(1+Assumptions!$B$11)</f>
        <v/>
      </c>
      <c r="E9" s="11">
        <f>D9*(1+Assumptions!$B$11)</f>
        <v/>
      </c>
      <c r="F9" s="11">
        <f>E9*(1+Assumptions!$B$11)</f>
        <v/>
      </c>
      <c r="G9" s="11">
        <f>F9*(1+Assumptions!$B$11)</f>
        <v/>
      </c>
      <c r="H9" s="11">
        <f>G9*(1+Assumptions!$B$11)</f>
        <v/>
      </c>
      <c r="I9" s="11">
        <f>H9*(1+Assumptions!$B$11)</f>
        <v/>
      </c>
      <c r="J9" s="11">
        <f>I9*(1+Assumptions!$B$11)</f>
        <v/>
      </c>
      <c r="K9" s="11">
        <f>J9*(1+Assumptions!$B$11)</f>
        <v/>
      </c>
      <c r="L9" s="11">
        <f>K9*(1+Assumptions!$B$11)</f>
        <v/>
      </c>
      <c r="M9" s="11">
        <f>L9*(1+Assumptions!$B$11)</f>
        <v/>
      </c>
      <c r="N9" s="11">
        <f>M9*(1+Assumptions!$B$11)</f>
        <v/>
      </c>
    </row>
    <row r="10">
      <c r="A10" s="10" t="inlineStr">
        <is>
          <t>Variable expenses</t>
        </is>
      </c>
      <c r="C10" s="11">
        <f>Assumptions!$B$8</f>
        <v/>
      </c>
      <c r="D10" s="11">
        <f>C10*(1+Assumptions!$B$11)</f>
        <v/>
      </c>
      <c r="E10" s="11">
        <f>D10*(1+Assumptions!$B$11)</f>
        <v/>
      </c>
      <c r="F10" s="11">
        <f>E10*(1+Assumptions!$B$11)</f>
        <v/>
      </c>
      <c r="G10" s="11">
        <f>F10*(1+Assumptions!$B$11)</f>
        <v/>
      </c>
      <c r="H10" s="11">
        <f>G10*(1+Assumptions!$B$11)</f>
        <v/>
      </c>
      <c r="I10" s="11">
        <f>H10*(1+Assumptions!$B$11)</f>
        <v/>
      </c>
      <c r="J10" s="11">
        <f>I10*(1+Assumptions!$B$11)</f>
        <v/>
      </c>
      <c r="K10" s="11">
        <f>J10*(1+Assumptions!$B$11)</f>
        <v/>
      </c>
      <c r="L10" s="11">
        <f>K10*(1+Assumptions!$B$11)</f>
        <v/>
      </c>
      <c r="M10" s="11">
        <f>L10*(1+Assumptions!$B$11)</f>
        <v/>
      </c>
      <c r="N10" s="11">
        <f>M10*(1+Assumptions!$B$11)</f>
        <v/>
      </c>
    </row>
    <row r="11">
      <c r="A11" s="10" t="inlineStr">
        <is>
          <t>Tax reserve</t>
        </is>
      </c>
      <c r="C11" s="11">
        <f>Assumptions!$B$9</f>
        <v/>
      </c>
      <c r="D11" s="11">
        <f>C11*(1+Assumptions!$B$11)</f>
        <v/>
      </c>
      <c r="E11" s="11">
        <f>D11*(1+Assumptions!$B$11)</f>
        <v/>
      </c>
      <c r="F11" s="11">
        <f>E11*(1+Assumptions!$B$11)</f>
        <v/>
      </c>
      <c r="G11" s="11">
        <f>F11*(1+Assumptions!$B$11)</f>
        <v/>
      </c>
      <c r="H11" s="11">
        <f>G11*(1+Assumptions!$B$11)</f>
        <v/>
      </c>
      <c r="I11" s="11">
        <f>H11*(1+Assumptions!$B$11)</f>
        <v/>
      </c>
      <c r="J11" s="11">
        <f>I11*(1+Assumptions!$B$11)</f>
        <v/>
      </c>
      <c r="K11" s="11">
        <f>J11*(1+Assumptions!$B$11)</f>
        <v/>
      </c>
      <c r="L11" s="11">
        <f>K11*(1+Assumptions!$B$11)</f>
        <v/>
      </c>
      <c r="M11" s="11">
        <f>L11*(1+Assumptions!$B$11)</f>
        <v/>
      </c>
      <c r="N11" s="11">
        <f>M11*(1+Assumptions!$B$11)</f>
        <v/>
      </c>
    </row>
    <row r="12">
      <c r="A12" s="10" t="inlineStr">
        <is>
          <t>Total expenses</t>
        </is>
      </c>
      <c r="C12" s="11">
        <f>SUM(C9:C11)</f>
        <v/>
      </c>
      <c r="D12" s="11">
        <f>SUM(D9:D11)</f>
        <v/>
      </c>
      <c r="E12" s="11">
        <f>SUM(E9:E11)</f>
        <v/>
      </c>
      <c r="F12" s="11">
        <f>SUM(F9:F11)</f>
        <v/>
      </c>
      <c r="G12" s="11">
        <f>SUM(G9:G11)</f>
        <v/>
      </c>
      <c r="H12" s="11">
        <f>SUM(H9:H11)</f>
        <v/>
      </c>
      <c r="I12" s="11">
        <f>SUM(I9:I11)</f>
        <v/>
      </c>
      <c r="J12" s="11">
        <f>SUM(J9:J11)</f>
        <v/>
      </c>
      <c r="K12" s="11">
        <f>SUM(K9:K11)</f>
        <v/>
      </c>
      <c r="L12" s="11">
        <f>SUM(L9:L11)</f>
        <v/>
      </c>
      <c r="M12" s="11">
        <f>SUM(M9:M11)</f>
        <v/>
      </c>
      <c r="N12" s="11">
        <f>SUM(N9:N11)</f>
        <v/>
      </c>
    </row>
    <row r="13">
      <c r="A13" s="10" t="inlineStr">
        <is>
          <t>Net cash flow</t>
        </is>
      </c>
      <c r="C13" s="11">
        <f>C8-C12</f>
        <v/>
      </c>
      <c r="D13" s="11">
        <f>D8-D12</f>
        <v/>
      </c>
      <c r="E13" s="11">
        <f>E8-E12</f>
        <v/>
      </c>
      <c r="F13" s="11">
        <f>F8-F12</f>
        <v/>
      </c>
      <c r="G13" s="11">
        <f>G8-G12</f>
        <v/>
      </c>
      <c r="H13" s="11">
        <f>H8-H12</f>
        <v/>
      </c>
      <c r="I13" s="11">
        <f>I8-I12</f>
        <v/>
      </c>
      <c r="J13" s="11">
        <f>J8-J12</f>
        <v/>
      </c>
      <c r="K13" s="11">
        <f>K8-K12</f>
        <v/>
      </c>
      <c r="L13" s="11">
        <f>L8-L12</f>
        <v/>
      </c>
      <c r="M13" s="11">
        <f>M8-M12</f>
        <v/>
      </c>
      <c r="N13" s="11">
        <f>N8-N12</f>
        <v/>
      </c>
    </row>
    <row r="14">
      <c r="A14" s="10" t="inlineStr">
        <is>
          <t>Ending cash</t>
        </is>
      </c>
      <c r="C14" s="11">
        <f>C5+C13</f>
        <v/>
      </c>
      <c r="D14" s="11">
        <f>D5+D13</f>
        <v/>
      </c>
      <c r="E14" s="11">
        <f>E5+E13</f>
        <v/>
      </c>
      <c r="F14" s="11">
        <f>F5+F13</f>
        <v/>
      </c>
      <c r="G14" s="11">
        <f>G5+G13</f>
        <v/>
      </c>
      <c r="H14" s="11">
        <f>H5+H13</f>
        <v/>
      </c>
      <c r="I14" s="11">
        <f>I5+I13</f>
        <v/>
      </c>
      <c r="J14" s="11">
        <f>J5+J13</f>
        <v/>
      </c>
      <c r="K14" s="11">
        <f>K5+K13</f>
        <v/>
      </c>
      <c r="L14" s="11">
        <f>L5+L13</f>
        <v/>
      </c>
      <c r="M14" s="11">
        <f>M5+M13</f>
        <v/>
      </c>
      <c r="N14" s="11">
        <f>N5+N13</f>
        <v/>
      </c>
    </row>
    <row r="15">
      <c r="A15" s="10" t="inlineStr">
        <is>
          <t>Cash above floor</t>
        </is>
      </c>
      <c r="C15" s="11">
        <f>C14-Assumptions!$B$13</f>
        <v/>
      </c>
      <c r="D15" s="11">
        <f>D14-Assumptions!$B$13</f>
        <v/>
      </c>
      <c r="E15" s="11">
        <f>E14-Assumptions!$B$13</f>
        <v/>
      </c>
      <c r="F15" s="11">
        <f>F14-Assumptions!$B$13</f>
        <v/>
      </c>
      <c r="G15" s="11">
        <f>G14-Assumptions!$B$13</f>
        <v/>
      </c>
      <c r="H15" s="11">
        <f>H14-Assumptions!$B$13</f>
        <v/>
      </c>
      <c r="I15" s="11">
        <f>I14-Assumptions!$B$13</f>
        <v/>
      </c>
      <c r="J15" s="11">
        <f>J14-Assumptions!$B$13</f>
        <v/>
      </c>
      <c r="K15" s="11">
        <f>K14-Assumptions!$B$13</f>
        <v/>
      </c>
      <c r="L15" s="11">
        <f>L14-Assumptions!$B$13</f>
        <v/>
      </c>
      <c r="M15" s="11">
        <f>M14-Assumptions!$B$13</f>
        <v/>
      </c>
      <c r="N15" s="11">
        <f>N14-Assumptions!$B$13</f>
        <v/>
      </c>
    </row>
    <row r="16">
      <c r="A16" s="10" t="inlineStr">
        <is>
          <t>Runway status</t>
        </is>
      </c>
      <c r="C16" s="12">
        <f>IF(C14&lt;=Assumptions!$B$13,"Below floor",IF(C13&gt;=0,"Cash positive",IFERROR(TEXT(C14/ABS(C13),"0.0")&amp;" months","No burn")))</f>
        <v/>
      </c>
      <c r="D16" s="12">
        <f>IF(D14&lt;=Assumptions!$B$13,"Below floor",IF(D13&gt;=0,"Cash positive",IFERROR(TEXT(D14/ABS(D13),"0.0")&amp;" months","No burn")))</f>
        <v/>
      </c>
      <c r="E16" s="12">
        <f>IF(E14&lt;=Assumptions!$B$13,"Below floor",IF(E13&gt;=0,"Cash positive",IFERROR(TEXT(E14/ABS(E13),"0.0")&amp;" months","No burn")))</f>
        <v/>
      </c>
      <c r="F16" s="12">
        <f>IF(F14&lt;=Assumptions!$B$13,"Below floor",IF(F13&gt;=0,"Cash positive",IFERROR(TEXT(F14/ABS(F13),"0.0")&amp;" months","No burn")))</f>
        <v/>
      </c>
      <c r="G16" s="12">
        <f>IF(G14&lt;=Assumptions!$B$13,"Below floor",IF(G13&gt;=0,"Cash positive",IFERROR(TEXT(G14/ABS(G13),"0.0")&amp;" months","No burn")))</f>
        <v/>
      </c>
      <c r="H16" s="12">
        <f>IF(H14&lt;=Assumptions!$B$13,"Below floor",IF(H13&gt;=0,"Cash positive",IFERROR(TEXT(H14/ABS(H13),"0.0")&amp;" months","No burn")))</f>
        <v/>
      </c>
      <c r="I16" s="12">
        <f>IF(I14&lt;=Assumptions!$B$13,"Below floor",IF(I13&gt;=0,"Cash positive",IFERROR(TEXT(I14/ABS(I13),"0.0")&amp;" months","No burn")))</f>
        <v/>
      </c>
      <c r="J16" s="12">
        <f>IF(J14&lt;=Assumptions!$B$13,"Below floor",IF(J13&gt;=0,"Cash positive",IFERROR(TEXT(J14/ABS(J13),"0.0")&amp;" months","No burn")))</f>
        <v/>
      </c>
      <c r="K16" s="12">
        <f>IF(K14&lt;=Assumptions!$B$13,"Below floor",IF(K13&gt;=0,"Cash positive",IFERROR(TEXT(K14/ABS(K13),"0.0")&amp;" months","No burn")))</f>
        <v/>
      </c>
      <c r="L16" s="12">
        <f>IF(L14&lt;=Assumptions!$B$13,"Below floor",IF(L13&gt;=0,"Cash positive",IFERROR(TEXT(L14/ABS(L13),"0.0")&amp;" months","No burn")))</f>
        <v/>
      </c>
      <c r="M16" s="12">
        <f>IF(M14&lt;=Assumptions!$B$13,"Below floor",IF(M13&gt;=0,"Cash positive",IFERROR(TEXT(M14/ABS(M13),"0.0")&amp;" months","No burn")))</f>
        <v/>
      </c>
      <c r="N16" s="12">
        <f>IF(N14&lt;=Assumptions!$B$13,"Below floor",IF(N13&gt;=0,"Cash positive",IFERROR(TEXT(N14/ABS(N13),"0.0")&amp;" months","No burn")))</f>
        <v/>
      </c>
    </row>
  </sheetData>
  <mergeCells count="2">
    <mergeCell ref="A2:N2"/>
    <mergeCell ref="A1:N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4" customWidth="1" min="3" max="3"/>
    <col width="62" customWidth="1" min="4" max="4"/>
  </cols>
  <sheetData>
    <row r="1" ht="34" customHeight="1">
      <c r="A1" s="1" t="inlineStr">
        <is>
          <t>Runway Assumptions</t>
        </is>
      </c>
      <c r="B1" s="2" t="n"/>
      <c r="C1" s="2" t="n"/>
      <c r="D1" s="2" t="n"/>
    </row>
    <row r="2">
      <c r="A2" s="3" t="inlineStr">
        <is>
          <t>Enter actual current numbers in the blue input cells. Zero values are placeholders, not estimates.</t>
        </is>
      </c>
    </row>
    <row r="4" ht="30" customHeight="1">
      <c r="A4" s="4" t="inlineStr">
        <is>
          <t>Input</t>
        </is>
      </c>
      <c r="B4" s="4" t="inlineStr">
        <is>
          <t>Value</t>
        </is>
      </c>
      <c r="C4" s="4" t="inlineStr">
        <is>
          <t>Unit</t>
        </is>
      </c>
      <c r="D4" s="4" t="inlineStr">
        <is>
          <t>Notes</t>
        </is>
      </c>
    </row>
    <row r="5">
      <c r="A5" t="inlineStr">
        <is>
          <t>Starting cash balance</t>
        </is>
      </c>
      <c r="B5" s="13" t="n">
        <v>0</v>
      </c>
      <c r="C5" t="inlineStr">
        <is>
          <t>$</t>
        </is>
      </c>
      <c r="D5" t="inlineStr">
        <is>
          <t>Enter current cash available for operations.</t>
        </is>
      </c>
    </row>
    <row r="6">
      <c r="A6" t="inlineStr">
        <is>
          <t>Current monthly revenue</t>
        </is>
      </c>
      <c r="B6" s="13" t="n">
        <v>0</v>
      </c>
      <c r="C6" t="inlineStr">
        <is>
          <t>$ / month</t>
        </is>
      </c>
      <c r="D6" t="inlineStr">
        <is>
          <t>Use collected recurring revenue.</t>
        </is>
      </c>
    </row>
    <row r="7">
      <c r="A7" t="inlineStr">
        <is>
          <t>Monthly fixed expenses</t>
        </is>
      </c>
      <c r="B7" s="13" t="n">
        <v>0</v>
      </c>
      <c r="C7" t="inlineStr">
        <is>
          <t>$ / month</t>
        </is>
      </c>
      <c r="D7" t="inlineStr">
        <is>
          <t>Payroll, software, rent, insurance, and other fixed costs.</t>
        </is>
      </c>
    </row>
    <row r="8">
      <c r="A8" t="inlineStr">
        <is>
          <t>Monthly variable expenses</t>
        </is>
      </c>
      <c r="B8" s="13" t="n">
        <v>0</v>
      </c>
      <c r="C8" t="inlineStr">
        <is>
          <t>$ / month</t>
        </is>
      </c>
      <c r="D8" t="inlineStr">
        <is>
          <t>Costs that scale with delivery or revenue.</t>
        </is>
      </c>
    </row>
    <row r="9">
      <c r="A9" t="inlineStr">
        <is>
          <t>Monthly tax reserve</t>
        </is>
      </c>
      <c r="B9" s="13" t="n">
        <v>0</v>
      </c>
      <c r="C9" t="inlineStr">
        <is>
          <t>$ / month</t>
        </is>
      </c>
      <c r="D9" t="inlineStr">
        <is>
          <t>Set aside only if applicable.</t>
        </is>
      </c>
    </row>
    <row r="10">
      <c r="A10" t="inlineStr">
        <is>
          <t>Monthly revenue growth</t>
        </is>
      </c>
      <c r="B10" s="14" t="n">
        <v>0</v>
      </c>
      <c r="C10" t="inlineStr">
        <is>
          <t>%</t>
        </is>
      </c>
      <c r="D10" t="inlineStr">
        <is>
          <t>Enter as decimal, e.g. 10%.</t>
        </is>
      </c>
    </row>
    <row r="11">
      <c r="A11" t="inlineStr">
        <is>
          <t>Monthly expense growth</t>
        </is>
      </c>
      <c r="B11" s="14" t="n">
        <v>0</v>
      </c>
      <c r="C11" t="inlineStr">
        <is>
          <t>%</t>
        </is>
      </c>
      <c r="D11" t="inlineStr">
        <is>
          <t>Enter as decimal, e.g. 3%.</t>
        </is>
      </c>
    </row>
    <row r="12">
      <c r="A12" t="inlineStr">
        <is>
          <t>New monthly revenue added</t>
        </is>
      </c>
      <c r="B12" s="13" t="n">
        <v>0</v>
      </c>
      <c r="C12" t="inlineStr">
        <is>
          <t>$ / month</t>
        </is>
      </c>
      <c r="D12" t="inlineStr">
        <is>
          <t>Optional conservative sales assumption.</t>
        </is>
      </c>
    </row>
    <row r="13">
      <c r="A13" t="inlineStr">
        <is>
          <t>Minimum cash floor</t>
        </is>
      </c>
      <c r="B13" s="13" t="n">
        <v>0</v>
      </c>
      <c r="C13" t="inlineStr">
        <is>
          <t>$</t>
        </is>
      </c>
      <c r="D13" t="inlineStr">
        <is>
          <t>Amount you do not want to spend through.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90" customWidth="1" min="3" max="3"/>
  </cols>
  <sheetData>
    <row r="1" ht="34" customHeight="1">
      <c r="A1" s="1" t="inlineStr">
        <is>
          <t>How to Use This Workbook</t>
        </is>
      </c>
      <c r="B1" s="2" t="n"/>
      <c r="C1" s="2" t="n"/>
    </row>
    <row r="2">
      <c r="A2" s="3" t="inlineStr">
        <is>
          <t>A simple operating system for daily execution and cash visibility.</t>
        </is>
      </c>
    </row>
    <row r="4" ht="30" customHeight="1">
      <c r="A4" s="4" t="inlineStr">
        <is>
          <t>Step</t>
        </is>
      </c>
      <c r="B4" s="4" t="inlineStr">
        <is>
          <t>Sheet</t>
        </is>
      </c>
      <c r="C4" s="4" t="inlineStr">
        <is>
          <t>Use</t>
        </is>
      </c>
    </row>
    <row r="5">
      <c r="A5" s="6" t="inlineStr">
        <is>
          <t>1</t>
        </is>
      </c>
      <c r="B5" s="6" t="inlineStr">
        <is>
          <t>Daily KPI Scorecard</t>
        </is>
      </c>
      <c r="C5" s="6" t="inlineStr">
        <is>
          <t>Enter actual counts and Yes/No completion status. Do not mark work complete until it is actually done.</t>
        </is>
      </c>
    </row>
    <row r="6">
      <c r="A6" s="6" t="inlineStr">
        <is>
          <t>2</t>
        </is>
      </c>
      <c r="B6" s="6" t="inlineStr">
        <is>
          <t>Weekly Summary</t>
        </is>
      </c>
      <c r="C6" s="6" t="inlineStr">
        <is>
          <t>Use this for the evening accountability report. Report the exact shortfall for any missed target.</t>
        </is>
      </c>
    </row>
    <row r="7">
      <c r="A7" s="6" t="inlineStr">
        <is>
          <t>3</t>
        </is>
      </c>
      <c r="B7" s="6" t="inlineStr">
        <is>
          <t>Assumptions</t>
        </is>
      </c>
      <c r="C7" s="6" t="inlineStr">
        <is>
          <t>Replace the zero placeholders with actual cash, revenue, expenses, and reserves. Do not treat zero as a forecast.</t>
        </is>
      </c>
    </row>
    <row r="8">
      <c r="A8" s="6" t="inlineStr">
        <is>
          <t>4</t>
        </is>
      </c>
      <c r="B8" s="6" t="inlineStr">
        <is>
          <t>Runway Dashboard</t>
        </is>
      </c>
      <c r="C8" s="6" t="inlineStr">
        <is>
          <t>Review ending cash, cash above floor, and runway status each week. A negative net cash flow is the burn rate.</t>
        </is>
      </c>
    </row>
    <row r="9">
      <c r="A9" s="6" t="inlineStr">
        <is>
          <t>5</t>
        </is>
      </c>
      <c r="B9" s="6" t="inlineStr">
        <is>
          <t>Operating rule</t>
        </is>
      </c>
      <c r="C9" s="6" t="inlineStr">
        <is>
          <t>If runway falls below the minimum cash floor, freeze discretionary spend and update the sales target immediately.</t>
        </is>
      </c>
    </row>
    <row r="10">
      <c r="A10" s="6" t="inlineStr">
        <is>
          <t>6</t>
        </is>
      </c>
      <c r="B10" s="6" t="inlineStr">
        <is>
          <t>Data rule</t>
        </is>
      </c>
      <c r="C10" s="6" t="inlineStr">
        <is>
          <t>Keep this workbook separate from the CRM export. Use the CRM for relationship records and this workbook for execution and cash planning.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2026-08-06T12:09:01Z</dcterms:created>
  <dcterms:modified xmlns:dcterms="http://purl.org/dc/terms/" xmlns:xsi="http://www.w3.org/2001/XMLSchema-instance" xsi:type="dcterms:W3CDTF">2026-08-06T12:09:01Z</dcterms:modified>
</cp:coreProperties>
</file>